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orco\Desktop\"/>
    </mc:Choice>
  </mc:AlternateContent>
  <bookViews>
    <workbookView xWindow="0" yWindow="0" windowWidth="15528" windowHeight="8928"/>
  </bookViews>
  <sheets>
    <sheet name="Performan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0" i="1"/>
  <c r="B5" i="1"/>
  <c r="C4" i="1"/>
  <c r="C16" i="1"/>
  <c r="C14" i="1"/>
  <c r="C12" i="1"/>
  <c r="C11" i="1"/>
  <c r="C9" i="1"/>
  <c r="C7" i="1"/>
  <c r="C6" i="1"/>
  <c r="E16" i="1" l="1"/>
  <c r="F16" i="1" s="1"/>
  <c r="E14" i="1"/>
  <c r="C15" i="1"/>
  <c r="E15" i="1" s="1"/>
  <c r="C10" i="1"/>
  <c r="E6" i="1"/>
  <c r="F6" i="1" s="1"/>
  <c r="C5" i="1"/>
  <c r="F13" i="1" l="1"/>
  <c r="E4" i="1"/>
  <c r="E5" i="1"/>
  <c r="E7" i="1"/>
  <c r="F7" i="1" s="1"/>
  <c r="E9" i="1"/>
  <c r="E10" i="1"/>
  <c r="E11" i="1"/>
  <c r="F11" i="1" s="1"/>
  <c r="E12" i="1"/>
  <c r="F12" i="1" s="1"/>
  <c r="F8" i="1" l="1"/>
  <c r="F3" i="1"/>
  <c r="F17" i="1" l="1"/>
</calcChain>
</file>

<file path=xl/sharedStrings.xml><?xml version="1.0" encoding="utf-8"?>
<sst xmlns="http://schemas.openxmlformats.org/spreadsheetml/2006/main" count="26" uniqueCount="26">
  <si>
    <t>Sub-Period</t>
  </si>
  <si>
    <t>Cf</t>
  </si>
  <si>
    <t>End MV</t>
  </si>
  <si>
    <t>Beg MV</t>
  </si>
  <si>
    <t>Monthly Ret</t>
  </si>
  <si>
    <t>Jan 1, 2020 to Jan 31, 2020</t>
  </si>
  <si>
    <t>Feb 1, 2020 to Feb 29, 2020</t>
  </si>
  <si>
    <t>Mar 1, 2020 to Mar 31, 2020</t>
  </si>
  <si>
    <t>Apr 1, 2020 to Apr 30, 2020</t>
  </si>
  <si>
    <t>Apr 1, 2020 to Apr 7, 2020</t>
  </si>
  <si>
    <t>May 1, 2020 to May 31, 2020</t>
  </si>
  <si>
    <t>Jun 1, 2020 to Jun 30, 2020</t>
  </si>
  <si>
    <t>Jul 1, 2020 to Jul 31, 2020</t>
  </si>
  <si>
    <t>Jul 1, 2020 to Jul 5, 2020</t>
  </si>
  <si>
    <t>Apr 8, 2020 to Apr 30, 2022</t>
  </si>
  <si>
    <t>Jul 6, 2020 to Jul 31, 2020</t>
  </si>
  <si>
    <t>Aug 1, 2020 to Aug 28, 2020</t>
  </si>
  <si>
    <t>Jan 1, 2020 to Jan 15, 2020</t>
  </si>
  <si>
    <t>Jan 16, 2020 to Jan 31, 2020</t>
  </si>
  <si>
    <t>Initial Investment</t>
  </si>
  <si>
    <t>CF1</t>
  </si>
  <si>
    <t>CF2</t>
  </si>
  <si>
    <t>CF3</t>
  </si>
  <si>
    <t>Jan 1, 2020 to Aug 28, 2020</t>
  </si>
  <si>
    <t>HPR</t>
  </si>
  <si>
    <t>Monthly HPRs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</si>
</sst>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44" fontId="0" fillId="0" borderId="1" xfId="1" applyFon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4" fontId="1" fillId="0" borderId="0" xfId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4" fontId="1" fillId="0" borderId="0" xfId="1" applyFont="1" applyAlignment="1">
      <alignment horizontal="center"/>
    </xf>
    <xf numFmtId="10" fontId="1" fillId="0" borderId="0" xfId="2" applyNumberFormat="1" applyFont="1" applyAlignment="1">
      <alignment horizontal="center"/>
    </xf>
    <xf numFmtId="0" fontId="0" fillId="0" borderId="1" xfId="0" applyFont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44" fontId="0" fillId="3" borderId="1" xfId="1" applyFont="1" applyFill="1" applyBorder="1" applyAlignment="1">
      <alignment horizontal="center"/>
    </xf>
    <xf numFmtId="10" fontId="0" fillId="3" borderId="1" xfId="2" applyNumberFormat="1" applyFont="1" applyFill="1" applyBorder="1" applyAlignment="1">
      <alignment horizontal="center"/>
    </xf>
    <xf numFmtId="10" fontId="2" fillId="3" borderId="1" xfId="2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0" fillId="4" borderId="1" xfId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H11" sqref="H11"/>
    </sheetView>
  </sheetViews>
  <sheetFormatPr defaultColWidth="9.109375" defaultRowHeight="14.4" x14ac:dyDescent="0.3"/>
  <cols>
    <col min="1" max="1" width="35.33203125" style="4" customWidth="1"/>
    <col min="2" max="2" width="12.5546875" style="2" bestFit="1" customWidth="1"/>
    <col min="3" max="3" width="16.109375" style="2" bestFit="1" customWidth="1"/>
    <col min="4" max="4" width="14.33203125" style="2" bestFit="1" customWidth="1"/>
    <col min="5" max="5" width="11.44140625" style="3" bestFit="1" customWidth="1"/>
    <col min="6" max="6" width="6.6640625" style="3" bestFit="1" customWidth="1"/>
    <col min="7" max="7" width="3.44140625" style="1" customWidth="1"/>
    <col min="8" max="8" width="15.77734375" style="1" bestFit="1" customWidth="1"/>
    <col min="9" max="9" width="13.6640625" style="2" bestFit="1" customWidth="1"/>
    <col min="10" max="16384" width="9.109375" style="1"/>
  </cols>
  <sheetData>
    <row r="1" spans="1:9" x14ac:dyDescent="0.3">
      <c r="A1" s="23" t="s">
        <v>25</v>
      </c>
      <c r="B1" s="23"/>
      <c r="C1" s="23"/>
      <c r="D1" s="23"/>
      <c r="E1" s="23"/>
      <c r="F1" s="23"/>
      <c r="H1" s="16" t="s">
        <v>19</v>
      </c>
      <c r="I1" s="24">
        <v>1500000</v>
      </c>
    </row>
    <row r="2" spans="1:9" x14ac:dyDescent="0.3">
      <c r="A2" s="16" t="s">
        <v>0</v>
      </c>
      <c r="B2" s="17" t="s">
        <v>1</v>
      </c>
      <c r="C2" s="17" t="s">
        <v>3</v>
      </c>
      <c r="D2" s="17" t="s">
        <v>2</v>
      </c>
      <c r="E2" s="18" t="s">
        <v>4</v>
      </c>
      <c r="F2" s="18" t="s">
        <v>24</v>
      </c>
      <c r="H2" s="16" t="s">
        <v>20</v>
      </c>
      <c r="I2" s="24">
        <v>60000</v>
      </c>
    </row>
    <row r="3" spans="1:9" x14ac:dyDescent="0.3">
      <c r="A3" s="5" t="s">
        <v>5</v>
      </c>
      <c r="B3" s="6"/>
      <c r="C3" s="6"/>
      <c r="D3" s="6"/>
      <c r="E3" s="7"/>
      <c r="F3" s="7">
        <f>((1+E4)*(1+E5))-1</f>
        <v>3.6542443064182306E-2</v>
      </c>
      <c r="H3" s="16" t="s">
        <v>21</v>
      </c>
      <c r="I3" s="24">
        <v>60000</v>
      </c>
    </row>
    <row r="4" spans="1:9" x14ac:dyDescent="0.3">
      <c r="A4" s="8" t="s">
        <v>17</v>
      </c>
      <c r="B4" s="6">
        <v>0</v>
      </c>
      <c r="C4" s="6">
        <f>I1</f>
        <v>1500000</v>
      </c>
      <c r="D4" s="6">
        <v>1550000</v>
      </c>
      <c r="E4" s="7">
        <f>(D4-C4)/C4</f>
        <v>3.3333333333333333E-2</v>
      </c>
      <c r="F4" s="7"/>
      <c r="H4" s="16" t="s">
        <v>22</v>
      </c>
      <c r="I4" s="24">
        <v>60000</v>
      </c>
    </row>
    <row r="5" spans="1:9" x14ac:dyDescent="0.3">
      <c r="A5" s="8" t="s">
        <v>18</v>
      </c>
      <c r="B5" s="6">
        <f>I2</f>
        <v>60000</v>
      </c>
      <c r="C5" s="6">
        <f>D4+B5</f>
        <v>1610000</v>
      </c>
      <c r="D5" s="6">
        <v>1615000</v>
      </c>
      <c r="E5" s="7">
        <f>(D5-C5)/C5</f>
        <v>3.105590062111801E-3</v>
      </c>
      <c r="F5" s="7"/>
    </row>
    <row r="6" spans="1:9" x14ac:dyDescent="0.3">
      <c r="A6" s="5" t="s">
        <v>6</v>
      </c>
      <c r="B6" s="6">
        <v>0</v>
      </c>
      <c r="C6" s="6">
        <f>D5</f>
        <v>1615000</v>
      </c>
      <c r="D6" s="6">
        <v>1650000</v>
      </c>
      <c r="E6" s="7">
        <f>(D6-C6)/C6</f>
        <v>2.1671826625386997E-2</v>
      </c>
      <c r="F6" s="7">
        <f>E6</f>
        <v>2.1671826625386997E-2</v>
      </c>
    </row>
    <row r="7" spans="1:9" x14ac:dyDescent="0.3">
      <c r="A7" s="5" t="s">
        <v>7</v>
      </c>
      <c r="B7" s="6">
        <v>0</v>
      </c>
      <c r="C7" s="6">
        <f>D6</f>
        <v>1650000</v>
      </c>
      <c r="D7" s="6">
        <v>1625000</v>
      </c>
      <c r="E7" s="7">
        <f t="shared" ref="E7:E16" si="0">(D7-C7)/C7</f>
        <v>-1.5151515151515152E-2</v>
      </c>
      <c r="F7" s="7">
        <f t="shared" ref="F7:F12" si="1">E7</f>
        <v>-1.5151515151515152E-2</v>
      </c>
    </row>
    <row r="8" spans="1:9" x14ac:dyDescent="0.3">
      <c r="A8" s="5" t="s">
        <v>8</v>
      </c>
      <c r="B8" s="6"/>
      <c r="C8" s="6"/>
      <c r="D8" s="6"/>
      <c r="E8" s="7"/>
      <c r="F8" s="7">
        <f>((1+E9)*(1+E10))-1</f>
        <v>1.092398725532906E-4</v>
      </c>
    </row>
    <row r="9" spans="1:9" x14ac:dyDescent="0.3">
      <c r="A9" s="15" t="s">
        <v>9</v>
      </c>
      <c r="B9" s="6">
        <v>0</v>
      </c>
      <c r="C9" s="6">
        <f>D7</f>
        <v>1625000</v>
      </c>
      <c r="D9" s="6">
        <v>1630000</v>
      </c>
      <c r="E9" s="7">
        <f t="shared" si="0"/>
        <v>3.0769230769230769E-3</v>
      </c>
      <c r="F9" s="7"/>
    </row>
    <row r="10" spans="1:9" x14ac:dyDescent="0.3">
      <c r="A10" s="15" t="s">
        <v>14</v>
      </c>
      <c r="B10" s="6">
        <f>I3</f>
        <v>60000</v>
      </c>
      <c r="C10" s="6">
        <f>D9+B10</f>
        <v>1690000</v>
      </c>
      <c r="D10" s="6">
        <v>1685000</v>
      </c>
      <c r="E10" s="7">
        <f t="shared" si="0"/>
        <v>-2.9585798816568047E-3</v>
      </c>
      <c r="F10" s="7"/>
    </row>
    <row r="11" spans="1:9" x14ac:dyDescent="0.3">
      <c r="A11" s="5" t="s">
        <v>10</v>
      </c>
      <c r="B11" s="6">
        <v>0</v>
      </c>
      <c r="C11" s="6">
        <f>D10</f>
        <v>1685000</v>
      </c>
      <c r="D11" s="6">
        <v>1700000</v>
      </c>
      <c r="E11" s="7">
        <f t="shared" si="0"/>
        <v>8.9020771513353119E-3</v>
      </c>
      <c r="F11" s="7">
        <f t="shared" si="1"/>
        <v>8.9020771513353119E-3</v>
      </c>
    </row>
    <row r="12" spans="1:9" x14ac:dyDescent="0.3">
      <c r="A12" s="5" t="s">
        <v>11</v>
      </c>
      <c r="B12" s="6">
        <v>0</v>
      </c>
      <c r="C12" s="6">
        <f>D11</f>
        <v>1700000</v>
      </c>
      <c r="D12" s="6">
        <v>1710000</v>
      </c>
      <c r="E12" s="7">
        <f t="shared" si="0"/>
        <v>5.8823529411764705E-3</v>
      </c>
      <c r="F12" s="7">
        <f t="shared" si="1"/>
        <v>5.8823529411764705E-3</v>
      </c>
    </row>
    <row r="13" spans="1:9" x14ac:dyDescent="0.3">
      <c r="A13" s="5" t="s">
        <v>12</v>
      </c>
      <c r="B13" s="6"/>
      <c r="C13" s="6"/>
      <c r="D13" s="6"/>
      <c r="E13" s="7"/>
      <c r="F13" s="7">
        <f>((1+E14)*(1+E15))-1</f>
        <v>-5.6103388644673791E-3</v>
      </c>
    </row>
    <row r="14" spans="1:9" x14ac:dyDescent="0.3">
      <c r="A14" s="15" t="s">
        <v>13</v>
      </c>
      <c r="B14" s="6">
        <v>0</v>
      </c>
      <c r="C14" s="6">
        <f>D12</f>
        <v>1710000</v>
      </c>
      <c r="D14" s="6">
        <v>1712000</v>
      </c>
      <c r="E14" s="7">
        <f t="shared" si="0"/>
        <v>1.1695906432748538E-3</v>
      </c>
      <c r="F14" s="7"/>
    </row>
    <row r="15" spans="1:9" x14ac:dyDescent="0.3">
      <c r="A15" s="15" t="s">
        <v>15</v>
      </c>
      <c r="B15" s="6">
        <f>I4</f>
        <v>60000</v>
      </c>
      <c r="C15" s="6">
        <f>D14+B15</f>
        <v>1772000</v>
      </c>
      <c r="D15" s="6">
        <v>1760000</v>
      </c>
      <c r="E15" s="7">
        <f t="shared" si="0"/>
        <v>-6.7720090293453723E-3</v>
      </c>
      <c r="F15" s="7"/>
    </row>
    <row r="16" spans="1:9" x14ac:dyDescent="0.3">
      <c r="A16" s="5" t="s">
        <v>16</v>
      </c>
      <c r="B16" s="6">
        <v>0</v>
      </c>
      <c r="C16" s="6">
        <f>D15</f>
        <v>1760000</v>
      </c>
      <c r="D16" s="6">
        <v>1750000</v>
      </c>
      <c r="E16" s="7">
        <f t="shared" si="0"/>
        <v>-5.681818181818182E-3</v>
      </c>
      <c r="F16" s="7">
        <f t="shared" ref="F16" si="2">E16</f>
        <v>-5.681818181818182E-3</v>
      </c>
    </row>
    <row r="17" spans="1:6" x14ac:dyDescent="0.3">
      <c r="A17" s="19" t="s">
        <v>23</v>
      </c>
      <c r="B17" s="20"/>
      <c r="C17" s="20"/>
      <c r="D17" s="20"/>
      <c r="E17" s="21"/>
      <c r="F17" s="22">
        <f>((1+F3)*(1+F6)*(1+F7)*(1+F8)*(1+F11)*(1+F12)*(1+F13)*(1+F16))-1</f>
        <v>4.6630904698050868E-2</v>
      </c>
    </row>
    <row r="19" spans="1:6" x14ac:dyDescent="0.3">
      <c r="A19" s="10"/>
      <c r="B19" s="11"/>
      <c r="C19" s="11"/>
    </row>
    <row r="20" spans="1:6" x14ac:dyDescent="0.3">
      <c r="A20" s="12"/>
      <c r="B20" s="11"/>
      <c r="C20" s="11"/>
    </row>
    <row r="21" spans="1:6" x14ac:dyDescent="0.3">
      <c r="A21" s="12"/>
      <c r="B21" s="11"/>
      <c r="C21" s="11"/>
    </row>
    <row r="24" spans="1:6" x14ac:dyDescent="0.3">
      <c r="A24" s="12"/>
      <c r="B24" s="11"/>
      <c r="C24" s="11"/>
    </row>
    <row r="41" spans="1:6" x14ac:dyDescent="0.3">
      <c r="A41" s="9"/>
      <c r="B41" s="13"/>
      <c r="C41" s="13"/>
      <c r="D41" s="13"/>
      <c r="E41" s="14"/>
      <c r="F41" s="14"/>
    </row>
  </sheetData>
  <mergeCells count="1">
    <mergeCell ref="A1:F1"/>
  </mergeCells>
  <pageMargins left="0.7" right="0.7" top="0.75" bottom="0.75" header="0.3" footer="0.3"/>
  <pageSetup orientation="landscape" r:id="rId1"/>
  <headerFooter>
    <oddHeader>&amp;L&amp;G</oddHeader>
    <oddFooter>&amp;C&amp;"-,Italic"Investment Advisor services provided by Alliant Retirement Consulting, a Registered Investment Advisory Firm.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2020-08-31T18:34:32Z</cp:lastPrinted>
  <dcterms:created xsi:type="dcterms:W3CDTF">2016-10-18T15:50:09Z</dcterms:created>
  <dcterms:modified xsi:type="dcterms:W3CDTF">2020-11-12T18:18:38Z</dcterms:modified>
</cp:coreProperties>
</file>